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hisi\Downloads\"/>
    </mc:Choice>
  </mc:AlternateContent>
  <xr:revisionPtr revIDLastSave="0" documentId="8_{9CD7096C-1B6F-4D17-9D96-226BBF5575AD}" xr6:coauthVersionLast="47" xr6:coauthVersionMax="47" xr10:uidLastSave="{00000000-0000-0000-0000-000000000000}"/>
  <workbookProtection workbookPassword="C801" lockStructure="1"/>
  <bookViews>
    <workbookView xWindow="-110" yWindow="-110" windowWidth="19420" windowHeight="10560" xr2:uid="{00000000-000D-0000-FFFF-FFFF00000000}"/>
  </bookViews>
  <sheets>
    <sheet name="Form" sheetId="1" r:id="rId1"/>
    <sheet name="Protected" sheetId="2" r:id="rId2"/>
  </sheets>
  <definedNames>
    <definedName name="ClubList">Protected!$I$3:$I$16</definedName>
    <definedName name="Eventtype">Protected!$A$3:$A$12</definedName>
    <definedName name="OtherQ1">Protected!$K$3</definedName>
    <definedName name="OtherQ2">Protected!$L$3:$L$4</definedName>
    <definedName name="_xlnm.Print_Area" localSheetId="0">Form!$A$1:$E$77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1" i="1" l="1"/>
  <c r="E27" i="1"/>
  <c r="D22" i="2"/>
  <c r="E32" i="1" s="1"/>
  <c r="E26" i="1"/>
  <c r="D29" i="1"/>
  <c r="C29" i="1"/>
  <c r="B29" i="1"/>
  <c r="E28" i="1"/>
  <c r="E25" i="1"/>
  <c r="D20" i="1"/>
  <c r="C20" i="1"/>
  <c r="B20" i="1"/>
  <c r="D26" i="2"/>
  <c r="D24" i="2"/>
  <c r="E35" i="1" s="1"/>
  <c r="D23" i="2"/>
  <c r="E33" i="1" s="1"/>
  <c r="D21" i="2"/>
  <c r="D20" i="2"/>
  <c r="E31" i="1" s="1"/>
  <c r="E18" i="1"/>
  <c r="E19" i="1"/>
  <c r="E17" i="1"/>
  <c r="E29" i="1"/>
  <c r="E20" i="1" l="1"/>
  <c r="B36" i="1" s="1"/>
  <c r="E38" i="1"/>
  <c r="E34" i="1"/>
  <c r="E36" i="1"/>
  <c r="E37" i="1" l="1"/>
  <c r="E39" i="1" s="1"/>
  <c r="E43" i="1" s="1"/>
</calcChain>
</file>

<file path=xl/sharedStrings.xml><?xml version="1.0" encoding="utf-8"?>
<sst xmlns="http://schemas.openxmlformats.org/spreadsheetml/2006/main" count="126" uniqueCount="110">
  <si>
    <t>Voucher exemption</t>
  </si>
  <si>
    <t>EVENT REPORT</t>
  </si>
  <si>
    <t>ORIENTEERING NSW</t>
  </si>
  <si>
    <t>Club:</t>
  </si>
  <si>
    <t>Event Date:</t>
  </si>
  <si>
    <t>Venue:</t>
  </si>
  <si>
    <t>Event Type/ series:</t>
  </si>
  <si>
    <t>Junior</t>
  </si>
  <si>
    <t>SI hire fee</t>
  </si>
  <si>
    <t>Male</t>
  </si>
  <si>
    <t>Female</t>
  </si>
  <si>
    <t>Event type</t>
  </si>
  <si>
    <t>Regional club event</t>
  </si>
  <si>
    <t>SportIdent stick hire</t>
  </si>
  <si>
    <t>BF</t>
  </si>
  <si>
    <t>BN</t>
  </si>
  <si>
    <t>CC</t>
  </si>
  <si>
    <t>GO</t>
  </si>
  <si>
    <t>GS</t>
  </si>
  <si>
    <t>IK</t>
  </si>
  <si>
    <t>NC</t>
  </si>
  <si>
    <t>NT</t>
  </si>
  <si>
    <t>SH</t>
  </si>
  <si>
    <t>UR</t>
  </si>
  <si>
    <t>WH</t>
  </si>
  <si>
    <t>WR</t>
  </si>
  <si>
    <t>Clubs</t>
  </si>
  <si>
    <t>NSW School Champs</t>
  </si>
  <si>
    <t>Other, eg fun runs</t>
  </si>
  <si>
    <t>Form completed by:</t>
  </si>
  <si>
    <t>Total</t>
  </si>
  <si>
    <t>Master</t>
  </si>
  <si>
    <t>Table 1</t>
  </si>
  <si>
    <t>For Groups, enter data for the Group leader only</t>
  </si>
  <si>
    <t>Summary and Levy Calculation</t>
  </si>
  <si>
    <t>Senior (open)</t>
  </si>
  <si>
    <t>Event Name:</t>
  </si>
  <si>
    <t>OA Levy</t>
  </si>
  <si>
    <t>OA levy</t>
  </si>
  <si>
    <t>Groups (if applicable)</t>
  </si>
  <si>
    <t>Refer to office</t>
  </si>
  <si>
    <t>EOD fee (M, E, VE)</t>
  </si>
  <si>
    <t>refer Assoc Manual Section 2.1</t>
  </si>
  <si>
    <t>OTHER INFORMATION</t>
  </si>
  <si>
    <t>YES</t>
  </si>
  <si>
    <t>NO</t>
  </si>
  <si>
    <t>YES - an incident report form has been sent to the ONSW Administration Officer</t>
  </si>
  <si>
    <t>OtherQ1</t>
  </si>
  <si>
    <t>OtherQ2</t>
  </si>
  <si>
    <t>1. Have you arranged for your Club to store the risk waivers and warnings for the event? </t>
  </si>
  <si>
    <t>3. Are there any lessons learned that are worth sharing with other organisers?</t>
  </si>
  <si>
    <t>If you need more space please send your response by email or Word document</t>
  </si>
  <si>
    <t>There is a 3 year statutory limitation on liability claims. Risk warnings and waivers should be stored for 4 years.</t>
  </si>
  <si>
    <t>The Incident Report can be found in the Association Manual at:</t>
  </si>
  <si>
    <t>Table 2</t>
  </si>
  <si>
    <t>ONSW Levy</t>
  </si>
  <si>
    <t>the Association Manual 2.1</t>
  </si>
  <si>
    <t>BB</t>
  </si>
  <si>
    <t>ONSW levy</t>
  </si>
  <si>
    <t>This report should be filled in by the Organiser within 2 weeks and forwarded with the total payment to the ONSW Administration Officer. No  payment</t>
  </si>
  <si>
    <t>Levies to be negotiated</t>
  </si>
  <si>
    <t>Levy level</t>
  </si>
  <si>
    <t>Last amended</t>
  </si>
  <si>
    <t xml:space="preserve">For explanation of the ONSW Fee &amp; Levy Structure refer to </t>
  </si>
  <si>
    <t>Regional</t>
  </si>
  <si>
    <t>Regional club event (Newcastle)</t>
  </si>
  <si>
    <t>FCNSW Champs Fee</t>
  </si>
  <si>
    <t>FCNSW Non Champs Levy</t>
  </si>
  <si>
    <t>NSW MTBO (non major) events</t>
  </si>
  <si>
    <t>National Category 4 events (Badge events, NOL, MTBO National Ranking events)</t>
  </si>
  <si>
    <t>Major NSW Events (State League, Xmas 5 Days, NSW Relay Ch events)</t>
  </si>
  <si>
    <t>National Category 3 (NSW Long Ch, NOL, NSW MTBO Long Ch plus other Aus Ch events)</t>
  </si>
  <si>
    <t>NSW Middle Ch, NSW Sprint Ch, Badge, State Middle &amp; Sprint MTBO Ch and MTBO National Ranking events</t>
  </si>
  <si>
    <t>National Category 1 or 2 Events (Aus Long Ch, Aus Long MTBO Ch, Aus 3-days)</t>
  </si>
  <si>
    <t>Event Organiser Documents</t>
  </si>
  <si>
    <t>Active Kids Value</t>
  </si>
  <si>
    <t>ONSW Free Vouchers</t>
  </si>
  <si>
    <t>`</t>
  </si>
  <si>
    <t>Summer Series mini course</t>
  </si>
  <si>
    <t>Season ticket holders</t>
  </si>
  <si>
    <r>
      <t xml:space="preserve">This form is </t>
    </r>
    <r>
      <rPr>
        <b/>
        <sz val="11"/>
        <color indexed="10"/>
        <rFont val="Calibri"/>
        <family val="2"/>
      </rPr>
      <t xml:space="preserve">ONLY </t>
    </r>
    <r>
      <rPr>
        <sz val="11"/>
        <color indexed="10"/>
        <rFont val="Calibri"/>
        <family val="2"/>
      </rPr>
      <t>for use for single day events.</t>
    </r>
  </si>
  <si>
    <t xml:space="preserve">Season ticket holders </t>
  </si>
  <si>
    <t>ONSW SI Hire sticks:</t>
  </si>
  <si>
    <t>Sydney Summer Series</t>
  </si>
  <si>
    <t>Cells B7 has a drop-down menu.</t>
  </si>
  <si>
    <t>Levy level:</t>
  </si>
  <si>
    <t>No. entries:</t>
  </si>
  <si>
    <t>All Entries</t>
  </si>
  <si>
    <t>4. Is there anything ONSW could do to make your life as an event organiser easier next time around?</t>
  </si>
  <si>
    <t xml:space="preserve">is required to OA. Please print a copy for your Club records. </t>
  </si>
  <si>
    <r>
      <rPr>
        <b/>
        <sz val="11"/>
        <color indexed="8"/>
        <rFont val="Calibri"/>
        <family val="2"/>
      </rPr>
      <t xml:space="preserve">Note: </t>
    </r>
    <r>
      <rPr>
        <sz val="11"/>
        <color indexed="8"/>
        <rFont val="Calibri"/>
        <family val="2"/>
      </rPr>
      <t xml:space="preserve"> Junior = under 21, Senior = 21 to 34, Master = 35+</t>
    </r>
  </si>
  <si>
    <t>THIS REPORT EXCLUDES LEVIES FOR SEASON TICKET HOLDERS.  CLUBS WILL BE REIMBURSED NET OF LEVIES</t>
  </si>
  <si>
    <t>2. Was there an incident at the event (e.g. persons lost/ missing, serious injury and/ or death and loss/damage to property)? </t>
  </si>
  <si>
    <t>Non-members fee</t>
  </si>
  <si>
    <t>Non-members</t>
  </si>
  <si>
    <t>Non-member fee</t>
  </si>
  <si>
    <t>Updated October 2019</t>
  </si>
  <si>
    <t xml:space="preserve"> Entries INCLUDED in Tables 1 and 2 who are eligible for a discount</t>
  </si>
  <si>
    <t xml:space="preserve"> All Entries</t>
  </si>
  <si>
    <t>Active Kids Card Holders</t>
  </si>
  <si>
    <t>Total levy payable:</t>
  </si>
  <si>
    <t>Total payable</t>
  </si>
  <si>
    <t>Appendix 2 to Association Manual 2.1</t>
  </si>
  <si>
    <t>SYDNEY SUMMER SERIES EVENTS ONLY</t>
  </si>
  <si>
    <t>for 2019</t>
  </si>
  <si>
    <t>Less active kids voucher rebate</t>
  </si>
  <si>
    <t>ONSW Free Vouchers / CIR</t>
  </si>
  <si>
    <t>Enter data in cells highlighted in yellow, the spreadsheet will calculate levies and any Active Kids rebate payable.</t>
  </si>
  <si>
    <t>VisualBasic code removed: Nov 2021</t>
  </si>
  <si>
    <t>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</si>
</sst>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;[Red]\-&quot;$&quot;#,##0"/>
    <numFmt numFmtId="8" formatCode="&quot;$&quot;#,##0.00;[Red]\-&quot;$&quot;#,##0.00"/>
    <numFmt numFmtId="164" formatCode="&quot;$&quot;#,##0.00"/>
  </numFmts>
  <fonts count="15" x14ac:knownFonts="1">
    <font>
      <sz val="11"/>
      <color indexed="8"/>
      <name val="Calibri"/>
      <family val="2"/>
    </font>
    <font>
      <b/>
      <sz val="11"/>
      <color indexed="8"/>
      <name val="Calibri"/>
      <family val="2"/>
    </font>
    <font>
      <i/>
      <sz val="11"/>
      <color indexed="8"/>
      <name val="Calibri"/>
      <family val="2"/>
    </font>
    <font>
      <i/>
      <sz val="10"/>
      <color indexed="8"/>
      <name val="Calibri"/>
      <family val="2"/>
    </font>
    <font>
      <sz val="8"/>
      <name val="Verdana"/>
      <family val="2"/>
    </font>
    <font>
      <b/>
      <sz val="11"/>
      <color indexed="10"/>
      <name val="Calibri"/>
      <family val="2"/>
    </font>
    <font>
      <sz val="11"/>
      <color indexed="10"/>
      <name val="Calibri"/>
      <family val="2"/>
    </font>
    <font>
      <b/>
      <i/>
      <sz val="14"/>
      <color indexed="8"/>
      <name val="Calibri"/>
      <family val="2"/>
    </font>
    <font>
      <u/>
      <sz val="11"/>
      <color theme="10"/>
      <name val="Calibri"/>
      <family val="2"/>
    </font>
    <font>
      <i/>
      <u/>
      <sz val="11"/>
      <color theme="10"/>
      <name val="Calibri"/>
      <family val="2"/>
    </font>
    <font>
      <b/>
      <sz val="11"/>
      <color rgb="FFFF0000"/>
      <name val="Calibri"/>
      <family val="2"/>
    </font>
    <font>
      <b/>
      <sz val="11"/>
      <color rgb="FF7030A0"/>
      <name val="Calibri"/>
      <family val="2"/>
    </font>
    <font>
      <b/>
      <i/>
      <sz val="10"/>
      <color rgb="FF0070C0"/>
      <name val="Calibri"/>
      <family val="2"/>
    </font>
    <font>
      <sz val="11"/>
      <color rgb="FFFF0000"/>
      <name val="Calibri"/>
      <family val="2"/>
    </font>
    <font>
      <b/>
      <sz val="14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lightUp">
        <bgColor indexed="43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23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1" fillId="0" borderId="0" xfId="0" applyFont="1"/>
    <xf numFmtId="164" fontId="0" fillId="0" borderId="0" xfId="0" applyNumberFormat="1"/>
    <xf numFmtId="0" fontId="1" fillId="0" borderId="0" xfId="0" applyFont="1" applyAlignment="1">
      <alignment horizontal="center"/>
    </xf>
    <xf numFmtId="0" fontId="0" fillId="0" borderId="0" xfId="0" applyBorder="1"/>
    <xf numFmtId="6" fontId="0" fillId="0" borderId="0" xfId="0" applyNumberFormat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5" xfId="0" applyFill="1" applyBorder="1" applyProtection="1">
      <protection locked="0"/>
    </xf>
    <xf numFmtId="14" fontId="0" fillId="2" borderId="6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horizontal="center"/>
    </xf>
    <xf numFmtId="164" fontId="0" fillId="3" borderId="5" xfId="0" applyNumberFormat="1" applyFont="1" applyFill="1" applyBorder="1" applyProtection="1"/>
    <xf numFmtId="164" fontId="0" fillId="3" borderId="5" xfId="0" quotePrefix="1" applyNumberFormat="1" applyFont="1" applyFill="1" applyBorder="1" applyProtection="1"/>
    <xf numFmtId="0" fontId="0" fillId="0" borderId="0" xfId="0" applyProtection="1"/>
    <xf numFmtId="0" fontId="0" fillId="0" borderId="7" xfId="0" applyFill="1" applyBorder="1" applyAlignment="1" applyProtection="1">
      <alignment horizontal="left"/>
    </xf>
    <xf numFmtId="0" fontId="0" fillId="0" borderId="0" xfId="0" applyFill="1" applyBorder="1" applyAlignment="1" applyProtection="1">
      <alignment horizontal="left"/>
    </xf>
    <xf numFmtId="0" fontId="0" fillId="0" borderId="8" xfId="0" applyBorder="1" applyProtection="1"/>
    <xf numFmtId="0" fontId="0" fillId="0" borderId="9" xfId="0" applyFill="1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0" fontId="0" fillId="0" borderId="11" xfId="0" applyBorder="1" applyAlignment="1" applyProtection="1">
      <alignment horizontal="center"/>
    </xf>
    <xf numFmtId="0" fontId="0" fillId="3" borderId="12" xfId="0" applyFill="1" applyBorder="1" applyAlignment="1" applyProtection="1">
      <alignment horizontal="center"/>
    </xf>
    <xf numFmtId="0" fontId="0" fillId="0" borderId="0" xfId="0" applyBorder="1" applyProtection="1"/>
    <xf numFmtId="14" fontId="0" fillId="2" borderId="5" xfId="0" applyNumberFormat="1" applyFill="1" applyBorder="1" applyAlignment="1" applyProtection="1">
      <alignment horizontal="center"/>
      <protection locked="0"/>
    </xf>
    <xf numFmtId="164" fontId="0" fillId="3" borderId="6" xfId="0" quotePrefix="1" applyNumberFormat="1" applyFont="1" applyFill="1" applyBorder="1" applyProtection="1"/>
    <xf numFmtId="0" fontId="0" fillId="2" borderId="13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horizontal="center" vertical="center"/>
    </xf>
    <xf numFmtId="0" fontId="0" fillId="2" borderId="16" xfId="0" applyFill="1" applyBorder="1" applyAlignment="1" applyProtection="1">
      <alignment horizontal="center"/>
      <protection locked="0"/>
    </xf>
    <xf numFmtId="0" fontId="0" fillId="5" borderId="0" xfId="0" applyFill="1"/>
    <xf numFmtId="0" fontId="0" fillId="2" borderId="17" xfId="0" applyFill="1" applyBorder="1" applyAlignment="1" applyProtection="1">
      <alignment horizontal="center"/>
      <protection locked="0"/>
    </xf>
    <xf numFmtId="0" fontId="0" fillId="0" borderId="15" xfId="0" applyBorder="1"/>
    <xf numFmtId="0" fontId="0" fillId="0" borderId="0" xfId="0" applyFill="1" applyBorder="1"/>
    <xf numFmtId="0" fontId="0" fillId="0" borderId="0" xfId="0" applyAlignment="1" applyProtection="1">
      <alignment horizontal="right"/>
    </xf>
    <xf numFmtId="0" fontId="0" fillId="0" borderId="0" xfId="0" applyFill="1" applyBorder="1" applyAlignment="1" applyProtection="1">
      <alignment horizontal="right"/>
    </xf>
    <xf numFmtId="0" fontId="1" fillId="0" borderId="18" xfId="0" applyFont="1" applyBorder="1" applyProtection="1"/>
    <xf numFmtId="0" fontId="9" fillId="0" borderId="7" xfId="1" applyFont="1" applyBorder="1" applyProtection="1"/>
    <xf numFmtId="0" fontId="2" fillId="0" borderId="7" xfId="0" applyFont="1" applyBorder="1" applyProtection="1"/>
    <xf numFmtId="0" fontId="0" fillId="0" borderId="7" xfId="0" applyBorder="1" applyProtection="1"/>
    <xf numFmtId="0" fontId="0" fillId="0" borderId="4" xfId="0" applyBorder="1" applyAlignment="1" applyProtection="1">
      <alignment horizontal="right"/>
    </xf>
    <xf numFmtId="0" fontId="1" fillId="0" borderId="15" xfId="0" applyFont="1" applyBorder="1" applyProtection="1"/>
    <xf numFmtId="0" fontId="2" fillId="0" borderId="0" xfId="0" applyFont="1" applyBorder="1" applyProtection="1"/>
    <xf numFmtId="0" fontId="0" fillId="0" borderId="13" xfId="0" applyBorder="1" applyProtection="1"/>
    <xf numFmtId="0" fontId="0" fillId="0" borderId="15" xfId="0" applyBorder="1" applyProtection="1"/>
    <xf numFmtId="0" fontId="0" fillId="0" borderId="15" xfId="0" applyFill="1" applyBorder="1" applyProtection="1"/>
    <xf numFmtId="0" fontId="0" fillId="0" borderId="15" xfId="0" applyBorder="1" applyAlignment="1" applyProtection="1">
      <alignment horizontal="left" vertical="center" wrapText="1"/>
    </xf>
    <xf numFmtId="0" fontId="1" fillId="0" borderId="15" xfId="0" applyFont="1" applyBorder="1" applyAlignment="1" applyProtection="1">
      <alignment horizontal="center"/>
    </xf>
    <xf numFmtId="0" fontId="1" fillId="0" borderId="15" xfId="0" applyFont="1" applyFill="1" applyBorder="1" applyProtection="1"/>
    <xf numFmtId="0" fontId="0" fillId="0" borderId="0" xfId="0" applyBorder="1" applyAlignment="1" applyProtection="1">
      <alignment horizontal="center"/>
    </xf>
    <xf numFmtId="164" fontId="0" fillId="0" borderId="0" xfId="0" applyNumberFormat="1" applyFont="1" applyBorder="1" applyProtection="1"/>
    <xf numFmtId="0" fontId="0" fillId="0" borderId="19" xfId="0" applyBorder="1" applyProtection="1"/>
    <xf numFmtId="0" fontId="0" fillId="3" borderId="20" xfId="0" applyFill="1" applyBorder="1" applyAlignment="1" applyProtection="1">
      <alignment horizontal="center"/>
    </xf>
    <xf numFmtId="0" fontId="0" fillId="0" borderId="21" xfId="0" applyBorder="1" applyProtection="1"/>
    <xf numFmtId="0" fontId="0" fillId="3" borderId="22" xfId="0" applyFill="1" applyBorder="1" applyAlignment="1" applyProtection="1">
      <alignment horizontal="center"/>
    </xf>
    <xf numFmtId="0" fontId="0" fillId="0" borderId="23" xfId="0" applyBorder="1" applyProtection="1"/>
    <xf numFmtId="0" fontId="0" fillId="3" borderId="24" xfId="0" applyFill="1" applyBorder="1" applyAlignment="1" applyProtection="1">
      <alignment horizontal="center"/>
    </xf>
    <xf numFmtId="0" fontId="0" fillId="0" borderId="25" xfId="0" applyBorder="1" applyProtection="1"/>
    <xf numFmtId="0" fontId="0" fillId="3" borderId="26" xfId="0" applyFill="1" applyBorder="1" applyAlignment="1" applyProtection="1">
      <alignment horizontal="center"/>
    </xf>
    <xf numFmtId="0" fontId="0" fillId="0" borderId="27" xfId="0" applyBorder="1" applyProtection="1"/>
    <xf numFmtId="0" fontId="0" fillId="3" borderId="28" xfId="0" applyFill="1" applyBorder="1" applyAlignment="1" applyProtection="1">
      <alignment horizontal="center"/>
    </xf>
    <xf numFmtId="0" fontId="10" fillId="0" borderId="0" xfId="0" applyFont="1" applyBorder="1" applyProtection="1"/>
    <xf numFmtId="0" fontId="0" fillId="0" borderId="20" xfId="0" applyBorder="1" applyAlignment="1" applyProtection="1">
      <alignment horizontal="center"/>
    </xf>
    <xf numFmtId="0" fontId="0" fillId="0" borderId="15" xfId="0" applyFont="1" applyBorder="1" applyProtection="1"/>
    <xf numFmtId="0" fontId="0" fillId="0" borderId="0" xfId="0" applyBorder="1" applyAlignment="1" applyProtection="1">
      <alignment horizontal="right"/>
    </xf>
    <xf numFmtId="0" fontId="0" fillId="0" borderId="1" xfId="0" applyBorder="1" applyProtection="1"/>
    <xf numFmtId="0" fontId="0" fillId="0" borderId="18" xfId="0" applyBorder="1" applyProtection="1"/>
    <xf numFmtId="0" fontId="0" fillId="0" borderId="4" xfId="0" applyBorder="1" applyProtection="1"/>
    <xf numFmtId="0" fontId="11" fillId="0" borderId="15" xfId="0" applyFont="1" applyBorder="1" applyProtection="1"/>
    <xf numFmtId="0" fontId="3" fillId="0" borderId="15" xfId="0" applyFont="1" applyBorder="1" applyProtection="1"/>
    <xf numFmtId="0" fontId="12" fillId="0" borderId="15" xfId="0" applyFont="1" applyBorder="1" applyProtection="1"/>
    <xf numFmtId="0" fontId="12" fillId="0" borderId="3" xfId="0" applyFont="1" applyBorder="1" applyProtection="1"/>
    <xf numFmtId="0" fontId="1" fillId="0" borderId="0" xfId="0" applyFont="1" applyAlignment="1">
      <alignment horizontal="left"/>
    </xf>
    <xf numFmtId="0" fontId="0" fillId="0" borderId="15" xfId="0" applyBorder="1" applyAlignment="1" applyProtection="1">
      <alignment horizontal="left" vertical="center"/>
    </xf>
    <xf numFmtId="0" fontId="13" fillId="0" borderId="15" xfId="0" applyFont="1" applyBorder="1" applyProtection="1"/>
    <xf numFmtId="0" fontId="0" fillId="0" borderId="0" xfId="0" applyBorder="1" applyAlignment="1" applyProtection="1">
      <alignment horizontal="center" wrapText="1"/>
    </xf>
    <xf numFmtId="8" fontId="0" fillId="0" borderId="0" xfId="0" applyNumberFormat="1" applyBorder="1" applyAlignment="1" applyProtection="1">
      <alignment horizontal="center"/>
    </xf>
    <xf numFmtId="0" fontId="0" fillId="0" borderId="0" xfId="0" applyAlignment="1">
      <alignment wrapText="1"/>
    </xf>
    <xf numFmtId="164" fontId="0" fillId="3" borderId="5" xfId="0" applyNumberFormat="1" applyFont="1" applyFill="1" applyBorder="1" applyAlignment="1" applyProtection="1">
      <alignment horizontal="center" vertical="center"/>
    </xf>
    <xf numFmtId="164" fontId="0" fillId="3" borderId="26" xfId="0" quotePrefix="1" applyNumberFormat="1" applyFont="1" applyFill="1" applyBorder="1" applyProtection="1"/>
    <xf numFmtId="0" fontId="0" fillId="0" borderId="0" xfId="0" applyAlignment="1">
      <alignment vertical="center" wrapText="1"/>
    </xf>
    <xf numFmtId="0" fontId="8" fillId="0" borderId="0" xfId="1" applyBorder="1" applyProtection="1"/>
    <xf numFmtId="14" fontId="0" fillId="0" borderId="0" xfId="0" applyNumberFormat="1"/>
    <xf numFmtId="0" fontId="8" fillId="0" borderId="15" xfId="1" applyBorder="1" applyProtection="1"/>
    <xf numFmtId="0" fontId="0" fillId="0" borderId="0" xfId="0" applyFill="1" applyBorder="1" applyAlignment="1" applyProtection="1">
      <alignment horizontal="center"/>
      <protection locked="0"/>
    </xf>
    <xf numFmtId="0" fontId="13" fillId="0" borderId="8" xfId="0" applyFont="1" applyBorder="1" applyAlignment="1" applyProtection="1">
      <alignment horizontal="right"/>
    </xf>
    <xf numFmtId="0" fontId="0" fillId="0" borderId="0" xfId="0" applyFill="1" applyBorder="1" applyProtection="1"/>
    <xf numFmtId="164" fontId="0" fillId="0" borderId="13" xfId="0" quotePrefix="1" applyNumberFormat="1" applyFont="1" applyBorder="1" applyProtection="1"/>
    <xf numFmtId="0" fontId="7" fillId="0" borderId="7" xfId="0" applyFont="1" applyBorder="1" applyAlignment="1" applyProtection="1">
      <alignment horizontal="right"/>
    </xf>
    <xf numFmtId="0" fontId="10" fillId="0" borderId="15" xfId="0" applyFont="1" applyBorder="1" applyProtection="1"/>
    <xf numFmtId="0" fontId="0" fillId="0" borderId="3" xfId="0" applyBorder="1" applyProtection="1"/>
    <xf numFmtId="0" fontId="0" fillId="0" borderId="0" xfId="0" applyAlignment="1">
      <alignment horizontal="right"/>
    </xf>
    <xf numFmtId="0" fontId="10" fillId="0" borderId="0" xfId="0" applyFont="1"/>
    <xf numFmtId="0" fontId="0" fillId="2" borderId="31" xfId="0" applyFill="1" applyBorder="1" applyAlignment="1" applyProtection="1">
      <alignment horizontal="center"/>
      <protection locked="0"/>
    </xf>
    <xf numFmtId="0" fontId="0" fillId="3" borderId="31" xfId="0" applyFill="1" applyBorder="1" applyAlignment="1" applyProtection="1">
      <alignment horizontal="center"/>
    </xf>
    <xf numFmtId="0" fontId="0" fillId="4" borderId="5" xfId="0" applyFill="1" applyBorder="1" applyAlignment="1" applyProtection="1">
      <alignment horizontal="center"/>
      <protection locked="0"/>
    </xf>
    <xf numFmtId="0" fontId="0" fillId="3" borderId="31" xfId="0" applyFill="1" applyBorder="1" applyAlignment="1">
      <alignment horizontal="center"/>
    </xf>
    <xf numFmtId="0" fontId="0" fillId="0" borderId="16" xfId="0" applyBorder="1"/>
    <xf numFmtId="164" fontId="0" fillId="3" borderId="32" xfId="0" quotePrefix="1" applyNumberFormat="1" applyFont="1" applyFill="1" applyBorder="1" applyProtection="1"/>
    <xf numFmtId="164" fontId="0" fillId="3" borderId="33" xfId="0" quotePrefix="1" applyNumberFormat="1" applyFont="1" applyFill="1" applyBorder="1" applyProtection="1"/>
    <xf numFmtId="0" fontId="0" fillId="0" borderId="34" xfId="0" applyBorder="1" applyProtection="1"/>
    <xf numFmtId="0" fontId="0" fillId="0" borderId="35" xfId="0" applyBorder="1" applyProtection="1"/>
    <xf numFmtId="0" fontId="2" fillId="0" borderId="0" xfId="0" applyFont="1" applyBorder="1" applyAlignment="1" applyProtection="1">
      <alignment horizontal="center"/>
    </xf>
    <xf numFmtId="0" fontId="0" fillId="0" borderId="13" xfId="0" applyFont="1" applyBorder="1" applyAlignment="1" applyProtection="1">
      <alignment horizontal="right"/>
    </xf>
    <xf numFmtId="0" fontId="0" fillId="2" borderId="29" xfId="0" applyFill="1" applyBorder="1" applyAlignment="1" applyProtection="1">
      <alignment horizontal="left"/>
      <protection locked="0"/>
    </xf>
    <xf numFmtId="0" fontId="0" fillId="2" borderId="30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18" xfId="0" applyFill="1" applyBorder="1" applyAlignment="1" applyProtection="1">
      <alignment horizontal="left" vertical="top" wrapText="1"/>
      <protection locked="0"/>
    </xf>
    <xf numFmtId="0" fontId="0" fillId="2" borderId="7" xfId="0" applyFill="1" applyBorder="1" applyAlignment="1" applyProtection="1">
      <alignment horizontal="left" vertical="top" wrapText="1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2" borderId="15" xfId="0" applyFill="1" applyBorder="1" applyAlignment="1" applyProtection="1">
      <alignment horizontal="left" vertical="top" wrapText="1"/>
      <protection locked="0"/>
    </xf>
    <xf numFmtId="0" fontId="0" fillId="2" borderId="0" xfId="0" applyFill="1" applyBorder="1" applyAlignment="1" applyProtection="1">
      <alignment horizontal="left" vertical="top" wrapText="1"/>
      <protection locked="0"/>
    </xf>
    <xf numFmtId="0" fontId="0" fillId="2" borderId="13" xfId="0" applyFill="1" applyBorder="1" applyAlignment="1" applyProtection="1">
      <alignment horizontal="left" vertical="top" wrapText="1"/>
      <protection locked="0"/>
    </xf>
    <xf numFmtId="0" fontId="0" fillId="2" borderId="3" xfId="0" applyFill="1" applyBorder="1" applyAlignment="1" applyProtection="1">
      <alignment horizontal="left" vertical="top" wrapText="1"/>
      <protection locked="0"/>
    </xf>
    <xf numFmtId="0" fontId="0" fillId="2" borderId="8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14" fillId="0" borderId="15" xfId="0" applyFont="1" applyBorder="1" applyAlignment="1" applyProtection="1">
      <alignment horizontal="center"/>
    </xf>
    <xf numFmtId="0" fontId="14" fillId="0" borderId="0" xfId="0" applyFont="1" applyBorder="1" applyAlignment="1" applyProtection="1">
      <alignment horizontal="center"/>
    </xf>
    <xf numFmtId="0" fontId="14" fillId="0" borderId="13" xfId="0" applyFont="1" applyBorder="1" applyAlignment="1" applyProtection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onsw.asn.au/images/stories/admin/201.pdf" TargetMode="External"/><Relationship Id="rId2" Type="http://schemas.openxmlformats.org/officeDocument/2006/relationships/hyperlink" Target="http://onsw.asn.au/images/stories/admin/201app1.xls" TargetMode="External"/><Relationship Id="rId1" Type="http://schemas.openxmlformats.org/officeDocument/2006/relationships/hyperlink" Target="https://onsw.asn.au/images/stories/admin/manual2016/IncidentReportForm.docx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77"/>
  <sheetViews>
    <sheetView showGridLines="0" tabSelected="1" zoomScale="85" zoomScaleNormal="85" workbookViewId="0">
      <selection activeCell="E6" sqref="E6"/>
    </sheetView>
  </sheetViews>
  <sheetFormatPr defaultColWidth="8.81640625" defaultRowHeight="14.5" x14ac:dyDescent="0.35"/>
  <cols>
    <col min="1" max="1" width="28.81640625" style="18" customWidth="1"/>
    <col min="2" max="5" width="27.7265625" style="18" customWidth="1"/>
    <col min="6" max="6" width="28" style="26" customWidth="1"/>
    <col min="7" max="7" width="8.7265625" style="18" customWidth="1"/>
    <col min="8" max="16384" width="8.81640625" style="18"/>
  </cols>
  <sheetData>
    <row r="1" spans="1:5" ht="18.5" x14ac:dyDescent="0.45">
      <c r="A1" s="40" t="s">
        <v>2</v>
      </c>
      <c r="B1" s="41" t="s">
        <v>102</v>
      </c>
      <c r="C1" s="42"/>
      <c r="D1" s="92" t="s">
        <v>103</v>
      </c>
      <c r="E1" s="44" t="s">
        <v>96</v>
      </c>
    </row>
    <row r="2" spans="1:5" x14ac:dyDescent="0.35">
      <c r="A2" s="45"/>
      <c r="B2" s="46"/>
      <c r="C2" s="46"/>
      <c r="D2" s="106"/>
      <c r="E2" s="107" t="s">
        <v>108</v>
      </c>
    </row>
    <row r="3" spans="1:5" x14ac:dyDescent="0.35">
      <c r="A3" s="45" t="s">
        <v>1</v>
      </c>
      <c r="B3" s="26" t="s">
        <v>107</v>
      </c>
      <c r="C3" s="26"/>
      <c r="D3" s="26"/>
      <c r="E3" s="47"/>
    </row>
    <row r="4" spans="1:5" x14ac:dyDescent="0.35">
      <c r="A4" s="48"/>
      <c r="B4" s="26" t="s">
        <v>84</v>
      </c>
      <c r="C4" s="26"/>
      <c r="D4" s="26"/>
      <c r="E4" s="47"/>
    </row>
    <row r="5" spans="1:5" x14ac:dyDescent="0.35">
      <c r="A5" s="78" t="s">
        <v>80</v>
      </c>
      <c r="B5" s="26"/>
      <c r="C5" s="26"/>
      <c r="D5" s="26"/>
      <c r="E5" s="47"/>
    </row>
    <row r="6" spans="1:5" x14ac:dyDescent="0.35">
      <c r="A6" s="48"/>
      <c r="B6" s="89"/>
      <c r="C6" s="85"/>
      <c r="D6" s="26"/>
      <c r="E6" s="47"/>
    </row>
    <row r="7" spans="1:5" x14ac:dyDescent="0.35">
      <c r="A7" s="48" t="s">
        <v>3</v>
      </c>
      <c r="B7" s="14"/>
      <c r="C7" s="6"/>
      <c r="D7" s="26"/>
      <c r="E7" s="47"/>
    </row>
    <row r="8" spans="1:5" x14ac:dyDescent="0.35">
      <c r="A8" s="48" t="s">
        <v>4</v>
      </c>
      <c r="B8" s="13"/>
      <c r="C8" s="6"/>
      <c r="D8" s="26"/>
      <c r="E8" s="47"/>
    </row>
    <row r="9" spans="1:5" x14ac:dyDescent="0.35">
      <c r="A9" s="49" t="s">
        <v>36</v>
      </c>
      <c r="B9" s="27"/>
      <c r="C9" s="6"/>
      <c r="D9" s="26"/>
      <c r="E9" s="47"/>
    </row>
    <row r="10" spans="1:5" x14ac:dyDescent="0.35">
      <c r="A10" s="48" t="s">
        <v>5</v>
      </c>
      <c r="B10" s="12"/>
      <c r="C10" s="36"/>
      <c r="D10" s="26"/>
      <c r="E10" s="47"/>
    </row>
    <row r="11" spans="1:5" x14ac:dyDescent="0.35">
      <c r="A11" s="77" t="s">
        <v>6</v>
      </c>
      <c r="B11" s="32" t="s">
        <v>83</v>
      </c>
      <c r="C11" s="36"/>
      <c r="D11" s="26"/>
      <c r="E11" s="47"/>
    </row>
    <row r="12" spans="1:5" x14ac:dyDescent="0.35">
      <c r="A12" s="50" t="s">
        <v>85</v>
      </c>
      <c r="B12" s="32">
        <v>3</v>
      </c>
      <c r="C12" s="6"/>
      <c r="D12" s="26"/>
      <c r="E12" s="47"/>
    </row>
    <row r="13" spans="1:5" x14ac:dyDescent="0.35">
      <c r="A13" s="51"/>
      <c r="B13" s="19"/>
      <c r="C13" s="20"/>
      <c r="D13" s="26"/>
      <c r="E13" s="47"/>
    </row>
    <row r="14" spans="1:5" x14ac:dyDescent="0.35">
      <c r="A14" s="48"/>
      <c r="B14" s="20"/>
      <c r="C14" s="20"/>
      <c r="D14" s="26"/>
      <c r="E14" s="47"/>
    </row>
    <row r="15" spans="1:5" ht="15" thickBot="1" x14ac:dyDescent="0.4">
      <c r="A15" s="52" t="s">
        <v>32</v>
      </c>
      <c r="B15" s="96" t="s">
        <v>98</v>
      </c>
      <c r="C15" s="53"/>
      <c r="D15" s="54"/>
      <c r="E15" s="91"/>
    </row>
    <row r="16" spans="1:5" ht="15" thickBot="1" x14ac:dyDescent="0.4">
      <c r="A16" s="55" t="s">
        <v>87</v>
      </c>
      <c r="B16" s="22" t="s">
        <v>7</v>
      </c>
      <c r="C16" s="23" t="s">
        <v>35</v>
      </c>
      <c r="D16" s="24" t="s">
        <v>31</v>
      </c>
      <c r="E16" s="56" t="s">
        <v>30</v>
      </c>
    </row>
    <row r="17" spans="1:11" x14ac:dyDescent="0.35">
      <c r="A17" s="57" t="s">
        <v>9</v>
      </c>
      <c r="B17" s="8"/>
      <c r="C17" s="9"/>
      <c r="D17" s="10"/>
      <c r="E17" s="58">
        <f>SUM(B17:D17)</f>
        <v>0</v>
      </c>
    </row>
    <row r="18" spans="1:11" x14ac:dyDescent="0.35">
      <c r="A18" s="59" t="s">
        <v>10</v>
      </c>
      <c r="B18" s="35"/>
      <c r="C18" s="14"/>
      <c r="D18" s="33"/>
      <c r="E18" s="60">
        <f>SUM(B18:D18)</f>
        <v>0</v>
      </c>
    </row>
    <row r="19" spans="1:11" ht="15" thickBot="1" x14ac:dyDescent="0.4">
      <c r="A19" s="61" t="s">
        <v>39</v>
      </c>
      <c r="B19" s="29"/>
      <c r="C19" s="30"/>
      <c r="D19" s="31"/>
      <c r="E19" s="62">
        <f>SUM(B19:D19)</f>
        <v>0</v>
      </c>
    </row>
    <row r="20" spans="1:11" ht="15.5" thickTop="1" thickBot="1" x14ac:dyDescent="0.4">
      <c r="A20" s="63" t="s">
        <v>30</v>
      </c>
      <c r="B20" s="25">
        <f>SUM(B17:B19)</f>
        <v>0</v>
      </c>
      <c r="C20" s="25">
        <f>SUM(C17:C19)</f>
        <v>0</v>
      </c>
      <c r="D20" s="25">
        <f>SUM(D17:D19)</f>
        <v>0</v>
      </c>
      <c r="E20" s="64">
        <f>SUM($E$17:$E$19)</f>
        <v>0</v>
      </c>
    </row>
    <row r="21" spans="1:11" x14ac:dyDescent="0.35">
      <c r="A21" s="48"/>
      <c r="B21" s="26"/>
      <c r="C21" s="26"/>
      <c r="D21" s="26"/>
      <c r="E21" s="47"/>
    </row>
    <row r="22" spans="1:11" x14ac:dyDescent="0.35">
      <c r="A22" s="48"/>
      <c r="B22" s="26"/>
      <c r="C22" s="26"/>
      <c r="D22" s="26"/>
      <c r="E22" s="47"/>
    </row>
    <row r="23" spans="1:11" ht="15" thickBot="1" x14ac:dyDescent="0.4">
      <c r="A23" s="52" t="s">
        <v>54</v>
      </c>
      <c r="B23" s="96" t="s">
        <v>97</v>
      </c>
      <c r="C23" s="26"/>
      <c r="D23" s="26"/>
      <c r="E23" s="47"/>
    </row>
    <row r="24" spans="1:11" ht="15" thickBot="1" x14ac:dyDescent="0.4">
      <c r="A24" s="55"/>
      <c r="B24" s="22" t="s">
        <v>7</v>
      </c>
      <c r="C24" s="23" t="s">
        <v>35</v>
      </c>
      <c r="D24" s="24" t="s">
        <v>31</v>
      </c>
      <c r="E24" s="66" t="s">
        <v>30</v>
      </c>
    </row>
    <row r="25" spans="1:11" x14ac:dyDescent="0.35">
      <c r="A25" s="57" t="s">
        <v>106</v>
      </c>
      <c r="B25" s="8"/>
      <c r="C25" s="9"/>
      <c r="D25" s="10"/>
      <c r="E25" s="58">
        <f>SUM(B25:D25)</f>
        <v>0</v>
      </c>
    </row>
    <row r="26" spans="1:11" x14ac:dyDescent="0.35">
      <c r="A26" s="59" t="s">
        <v>79</v>
      </c>
      <c r="B26" s="97"/>
      <c r="C26" s="35"/>
      <c r="D26" s="35"/>
      <c r="E26" s="98">
        <f>SUM(B26:D26)</f>
        <v>0</v>
      </c>
      <c r="K26" s="18" t="s">
        <v>77</v>
      </c>
    </row>
    <row r="27" spans="1:11" customFormat="1" x14ac:dyDescent="0.35">
      <c r="A27" s="101" t="s">
        <v>99</v>
      </c>
      <c r="B27" s="97"/>
      <c r="C27" s="99"/>
      <c r="D27" s="99"/>
      <c r="E27" s="100">
        <f>SUM(B27:D27)</f>
        <v>0</v>
      </c>
      <c r="F27" s="26"/>
      <c r="K27" t="s">
        <v>77</v>
      </c>
    </row>
    <row r="28" spans="1:11" ht="15" thickBot="1" x14ac:dyDescent="0.4">
      <c r="A28" s="61" t="s">
        <v>78</v>
      </c>
      <c r="B28" s="11"/>
      <c r="C28" s="99"/>
      <c r="D28" s="99"/>
      <c r="E28" s="62">
        <f>SUM(B28:D28)</f>
        <v>0</v>
      </c>
    </row>
    <row r="29" spans="1:11" ht="15.5" thickTop="1" thickBot="1" x14ac:dyDescent="0.4">
      <c r="A29" s="63" t="s">
        <v>30</v>
      </c>
      <c r="B29" s="25">
        <f>SUM(B25:B28)</f>
        <v>0</v>
      </c>
      <c r="C29" s="25">
        <f>SUM(C25:C28)</f>
        <v>0</v>
      </c>
      <c r="D29" s="25">
        <f>SUM(D25:D28)</f>
        <v>0</v>
      </c>
      <c r="E29" s="64">
        <f>SUM(E25:E28)</f>
        <v>0</v>
      </c>
    </row>
    <row r="30" spans="1:11" x14ac:dyDescent="0.35">
      <c r="A30" s="48"/>
      <c r="B30" s="26"/>
      <c r="C30" s="26"/>
      <c r="D30" s="26"/>
      <c r="E30" s="47"/>
    </row>
    <row r="31" spans="1:11" x14ac:dyDescent="0.35">
      <c r="A31" s="48"/>
      <c r="B31" s="26"/>
      <c r="C31" s="26"/>
      <c r="D31" s="68" t="s">
        <v>55</v>
      </c>
      <c r="E31" s="17">
        <f>ROUND(IF(B12=1,Protected!D20*$E$20,Protected!D20*(0.6686*$B$20+$C$20+$D$20)),2)</f>
        <v>0</v>
      </c>
    </row>
    <row r="32" spans="1:11" x14ac:dyDescent="0.35">
      <c r="A32" s="48" t="s">
        <v>90</v>
      </c>
      <c r="B32" s="26"/>
      <c r="C32" s="26"/>
      <c r="D32" s="95" t="s">
        <v>95</v>
      </c>
      <c r="E32" s="28">
        <f>Protected!D22*B37</f>
        <v>0</v>
      </c>
    </row>
    <row r="33" spans="1:5" x14ac:dyDescent="0.35">
      <c r="A33" s="67" t="s">
        <v>33</v>
      </c>
      <c r="B33" s="26"/>
      <c r="C33" s="26"/>
      <c r="D33" s="68" t="s">
        <v>8</v>
      </c>
      <c r="E33" s="28">
        <f>Protected!D23*B38</f>
        <v>0</v>
      </c>
    </row>
    <row r="34" spans="1:5" x14ac:dyDescent="0.35">
      <c r="A34" s="45"/>
      <c r="B34" s="26"/>
      <c r="C34" s="26"/>
      <c r="D34" s="68" t="s">
        <v>81</v>
      </c>
      <c r="E34" s="17">
        <f>(Protected!$D$24*($C26+$D26))+(Protected!$D$24*0.6686*$B$26)</f>
        <v>0</v>
      </c>
    </row>
    <row r="35" spans="1:5" x14ac:dyDescent="0.35">
      <c r="A35" s="52" t="s">
        <v>34</v>
      </c>
      <c r="B35" s="21"/>
      <c r="C35" s="79"/>
      <c r="D35" s="68" t="s">
        <v>76</v>
      </c>
      <c r="E35" s="17">
        <f>(Protected!$D$24*($C25+$D25))+(Protected!$D$24*0.6686*$B$25)</f>
        <v>0</v>
      </c>
    </row>
    <row r="36" spans="1:5" ht="15" thickBot="1" x14ac:dyDescent="0.4">
      <c r="A36" s="48" t="s">
        <v>86</v>
      </c>
      <c r="B36" s="15">
        <f>E20</f>
        <v>0</v>
      </c>
      <c r="C36" s="80"/>
      <c r="D36" s="68" t="s">
        <v>78</v>
      </c>
      <c r="E36" s="17">
        <f>(Protected!$D$24*($C28+$D28))+(Protected!$D$24*0.6686*$B28)</f>
        <v>0</v>
      </c>
    </row>
    <row r="37" spans="1:5" x14ac:dyDescent="0.35">
      <c r="A37" s="48" t="s">
        <v>94</v>
      </c>
      <c r="B37" s="14"/>
      <c r="C37" s="6"/>
      <c r="D37" s="68" t="s">
        <v>58</v>
      </c>
      <c r="E37" s="102">
        <f>SUM(E31:E36)</f>
        <v>0</v>
      </c>
    </row>
    <row r="38" spans="1:5" ht="15" thickBot="1" x14ac:dyDescent="0.4">
      <c r="A38" s="48" t="s">
        <v>82</v>
      </c>
      <c r="B38" s="14"/>
      <c r="C38" s="6"/>
      <c r="D38" s="39" t="s">
        <v>38</v>
      </c>
      <c r="E38" s="83">
        <f>Protected!D26*(B36-E26)</f>
        <v>0</v>
      </c>
    </row>
    <row r="39" spans="1:5" ht="15" thickBot="1" x14ac:dyDescent="0.4">
      <c r="A39" s="48"/>
      <c r="B39" s="90"/>
      <c r="C39" s="6"/>
      <c r="D39" s="39" t="s">
        <v>100</v>
      </c>
      <c r="E39" s="103">
        <f>E37+E38</f>
        <v>0</v>
      </c>
    </row>
    <row r="40" spans="1:5" x14ac:dyDescent="0.35">
      <c r="A40" s="49"/>
      <c r="B40" s="88"/>
      <c r="C40" s="6"/>
      <c r="E40" s="47"/>
    </row>
    <row r="41" spans="1:5" x14ac:dyDescent="0.35">
      <c r="A41" s="49"/>
      <c r="B41" s="88"/>
      <c r="C41" s="6"/>
      <c r="D41" s="39" t="s">
        <v>105</v>
      </c>
      <c r="E41" s="17">
        <f>B27*Protected!D28</f>
        <v>0</v>
      </c>
    </row>
    <row r="42" spans="1:5" ht="15" thickBot="1" x14ac:dyDescent="0.4">
      <c r="A42" s="49"/>
      <c r="B42" s="88"/>
      <c r="C42" s="6"/>
      <c r="E42" s="104"/>
    </row>
    <row r="43" spans="1:5" ht="15" thickBot="1" x14ac:dyDescent="0.4">
      <c r="A43" s="48" t="s">
        <v>29</v>
      </c>
      <c r="B43" s="12"/>
      <c r="C43" s="6"/>
      <c r="D43" s="39" t="s">
        <v>101</v>
      </c>
      <c r="E43" s="103">
        <f>E39+E41</f>
        <v>0</v>
      </c>
    </row>
    <row r="44" spans="1:5" x14ac:dyDescent="0.35">
      <c r="A44" s="49"/>
      <c r="B44" s="88"/>
      <c r="C44" s="6"/>
      <c r="E44" s="105"/>
    </row>
    <row r="45" spans="1:5" x14ac:dyDescent="0.35">
      <c r="A45" s="93" t="s">
        <v>63</v>
      </c>
      <c r="B45" s="65"/>
      <c r="C45" s="85" t="s">
        <v>56</v>
      </c>
      <c r="D45" s="26"/>
      <c r="E45" s="47"/>
    </row>
    <row r="46" spans="1:5" ht="6.75" customHeight="1" x14ac:dyDescent="0.35">
      <c r="A46" s="93"/>
      <c r="B46" s="65"/>
      <c r="C46" s="85"/>
      <c r="D46" s="26"/>
      <c r="E46" s="47"/>
    </row>
    <row r="47" spans="1:5" ht="18.5" x14ac:dyDescent="0.45">
      <c r="A47" s="120" t="s">
        <v>91</v>
      </c>
      <c r="B47" s="121"/>
      <c r="C47" s="121"/>
      <c r="D47" s="121"/>
      <c r="E47" s="122"/>
    </row>
    <row r="48" spans="1:5" ht="6.75" customHeight="1" x14ac:dyDescent="0.35">
      <c r="A48" s="94"/>
      <c r="B48" s="21"/>
      <c r="C48" s="21"/>
      <c r="D48" s="21"/>
      <c r="E48" s="69"/>
    </row>
    <row r="49" spans="1:5" x14ac:dyDescent="0.35">
      <c r="A49" s="70"/>
      <c r="B49" s="43"/>
      <c r="C49" s="43"/>
      <c r="D49" s="43"/>
      <c r="E49" s="71"/>
    </row>
    <row r="50" spans="1:5" x14ac:dyDescent="0.35">
      <c r="A50" s="72" t="s">
        <v>43</v>
      </c>
      <c r="B50" s="26"/>
      <c r="C50" s="26"/>
      <c r="D50" s="26"/>
      <c r="E50" s="47"/>
    </row>
    <row r="51" spans="1:5" x14ac:dyDescent="0.35">
      <c r="A51" s="45" t="s">
        <v>49</v>
      </c>
      <c r="B51" s="26"/>
      <c r="C51" s="26"/>
      <c r="D51" s="26"/>
      <c r="E51" s="47"/>
    </row>
    <row r="52" spans="1:5" x14ac:dyDescent="0.35">
      <c r="A52" s="12"/>
      <c r="B52" s="26"/>
      <c r="C52" s="26"/>
      <c r="D52" s="26"/>
      <c r="E52" s="47"/>
    </row>
    <row r="53" spans="1:5" x14ac:dyDescent="0.35">
      <c r="A53" s="73" t="s">
        <v>52</v>
      </c>
      <c r="B53" s="26"/>
      <c r="C53" s="26"/>
      <c r="D53" s="26"/>
      <c r="E53" s="47"/>
    </row>
    <row r="54" spans="1:5" x14ac:dyDescent="0.35">
      <c r="A54" s="73"/>
      <c r="B54" s="26"/>
      <c r="C54" s="26"/>
      <c r="D54" s="26"/>
      <c r="E54" s="47"/>
    </row>
    <row r="55" spans="1:5" x14ac:dyDescent="0.35">
      <c r="A55" s="45" t="s">
        <v>92</v>
      </c>
      <c r="B55" s="26"/>
      <c r="C55" s="26"/>
      <c r="D55" s="26"/>
      <c r="E55" s="47"/>
    </row>
    <row r="56" spans="1:5" x14ac:dyDescent="0.35">
      <c r="A56" s="108"/>
      <c r="B56" s="109"/>
      <c r="C56" s="110"/>
      <c r="D56" s="26"/>
      <c r="E56" s="47"/>
    </row>
    <row r="57" spans="1:5" x14ac:dyDescent="0.35">
      <c r="A57" s="73" t="s">
        <v>53</v>
      </c>
      <c r="B57" s="26"/>
      <c r="C57" s="26"/>
      <c r="D57" s="26"/>
      <c r="E57" s="47"/>
    </row>
    <row r="58" spans="1:5" x14ac:dyDescent="0.35">
      <c r="A58" s="87" t="s">
        <v>74</v>
      </c>
      <c r="B58" s="26"/>
      <c r="C58" s="26"/>
      <c r="D58" s="26"/>
      <c r="E58" s="47"/>
    </row>
    <row r="59" spans="1:5" x14ac:dyDescent="0.35">
      <c r="A59" s="48"/>
      <c r="B59" s="26"/>
      <c r="C59" s="26"/>
      <c r="D59" s="26"/>
      <c r="E59" s="47"/>
    </row>
    <row r="60" spans="1:5" x14ac:dyDescent="0.35">
      <c r="A60" s="45" t="s">
        <v>50</v>
      </c>
      <c r="B60" s="26"/>
      <c r="C60" s="26"/>
      <c r="D60" s="26"/>
      <c r="E60" s="47"/>
    </row>
    <row r="61" spans="1:5" x14ac:dyDescent="0.35">
      <c r="A61" s="111"/>
      <c r="B61" s="112"/>
      <c r="C61" s="113"/>
      <c r="D61" s="26"/>
      <c r="E61" s="47"/>
    </row>
    <row r="62" spans="1:5" x14ac:dyDescent="0.35">
      <c r="A62" s="114"/>
      <c r="B62" s="115"/>
      <c r="C62" s="116"/>
      <c r="D62" s="26"/>
      <c r="E62" s="47"/>
    </row>
    <row r="63" spans="1:5" x14ac:dyDescent="0.35">
      <c r="A63" s="114"/>
      <c r="B63" s="115"/>
      <c r="C63" s="116"/>
      <c r="D63" s="26"/>
      <c r="E63" s="47"/>
    </row>
    <row r="64" spans="1:5" x14ac:dyDescent="0.35">
      <c r="A64" s="114"/>
      <c r="B64" s="115"/>
      <c r="C64" s="116"/>
      <c r="D64" s="26"/>
      <c r="E64" s="47"/>
    </row>
    <row r="65" spans="1:5" x14ac:dyDescent="0.35">
      <c r="A65" s="117"/>
      <c r="B65" s="118"/>
      <c r="C65" s="119"/>
      <c r="D65" s="26"/>
      <c r="E65" s="47"/>
    </row>
    <row r="66" spans="1:5" x14ac:dyDescent="0.35">
      <c r="A66" s="73" t="s">
        <v>51</v>
      </c>
      <c r="B66" s="26"/>
      <c r="C66" s="26"/>
      <c r="D66" s="26"/>
      <c r="E66" s="47"/>
    </row>
    <row r="67" spans="1:5" x14ac:dyDescent="0.35">
      <c r="A67" s="48"/>
      <c r="B67" s="26"/>
      <c r="C67" s="26"/>
      <c r="D67" s="26"/>
      <c r="E67" s="47"/>
    </row>
    <row r="68" spans="1:5" x14ac:dyDescent="0.35">
      <c r="A68" s="45" t="s">
        <v>88</v>
      </c>
      <c r="B68" s="26"/>
      <c r="C68" s="26"/>
      <c r="D68" s="26"/>
      <c r="E68" s="47"/>
    </row>
    <row r="69" spans="1:5" x14ac:dyDescent="0.35">
      <c r="A69" s="111"/>
      <c r="B69" s="112"/>
      <c r="C69" s="113"/>
      <c r="D69" s="26"/>
      <c r="E69" s="47"/>
    </row>
    <row r="70" spans="1:5" x14ac:dyDescent="0.35">
      <c r="A70" s="114"/>
      <c r="B70" s="115"/>
      <c r="C70" s="116"/>
      <c r="D70" s="26"/>
      <c r="E70" s="47"/>
    </row>
    <row r="71" spans="1:5" x14ac:dyDescent="0.35">
      <c r="A71" s="114"/>
      <c r="B71" s="115"/>
      <c r="C71" s="116"/>
      <c r="D71" s="26"/>
      <c r="E71" s="47"/>
    </row>
    <row r="72" spans="1:5" x14ac:dyDescent="0.35">
      <c r="A72" s="114"/>
      <c r="B72" s="115"/>
      <c r="C72" s="116"/>
      <c r="D72" s="26"/>
      <c r="E72" s="47"/>
    </row>
    <row r="73" spans="1:5" x14ac:dyDescent="0.35">
      <c r="A73" s="117"/>
      <c r="B73" s="118"/>
      <c r="C73" s="119"/>
      <c r="D73" s="26"/>
      <c r="E73" s="47"/>
    </row>
    <row r="74" spans="1:5" x14ac:dyDescent="0.35">
      <c r="A74" s="73" t="s">
        <v>51</v>
      </c>
      <c r="B74" s="26"/>
      <c r="C74" s="26"/>
      <c r="D74" s="26"/>
      <c r="E74" s="47"/>
    </row>
    <row r="75" spans="1:5" x14ac:dyDescent="0.35">
      <c r="A75" s="48"/>
      <c r="B75" s="26"/>
      <c r="C75" s="26"/>
      <c r="D75" s="26"/>
      <c r="E75" s="47"/>
    </row>
    <row r="76" spans="1:5" x14ac:dyDescent="0.35">
      <c r="A76" s="74" t="s">
        <v>59</v>
      </c>
      <c r="B76" s="26"/>
      <c r="C76" s="26"/>
      <c r="D76" s="26"/>
      <c r="E76" s="47"/>
    </row>
    <row r="77" spans="1:5" x14ac:dyDescent="0.35">
      <c r="A77" s="75" t="s">
        <v>89</v>
      </c>
      <c r="B77" s="21"/>
      <c r="C77" s="21"/>
      <c r="D77" s="21"/>
      <c r="E77" s="69"/>
    </row>
  </sheetData>
  <sheetProtection algorithmName="SHA-512" hashValue="zewXsPACGlW5AMwCMzaoGAKlN9XtR89gEiriSJtm0cJF+uUfjSS7mwvqSFBUQfV1Yhr39tpO8cKT+ijRbqY9UQ==" saltValue="h5+l8HKmBTI4H3N//q1oKg==" spinCount="100000" sheet="1" objects="1" scenarios="1"/>
  <mergeCells count="4">
    <mergeCell ref="A56:C56"/>
    <mergeCell ref="A61:C65"/>
    <mergeCell ref="A69:C73"/>
    <mergeCell ref="A47:E47"/>
  </mergeCells>
  <phoneticPr fontId="4" type="noConversion"/>
  <dataValidations xWindow="282" yWindow="415" count="3">
    <dataValidation type="list" allowBlank="1" showInputMessage="1" showErrorMessage="1" prompt="Select YES or NO" sqref="A56:C56" xr:uid="{00000000-0002-0000-0000-000000000000}">
      <formula1>OtherQ2</formula1>
    </dataValidation>
    <dataValidation allowBlank="1" showInputMessage="1" showErrorMessage="1" prompt="Select YES or NO" sqref="A57:C58" xr:uid="{00000000-0002-0000-0000-000001000000}"/>
    <dataValidation type="list" allowBlank="1" showInputMessage="1" showErrorMessage="1" sqref="B7" xr:uid="{00000000-0002-0000-0000-000002000000}">
      <formula1>ClubList</formula1>
    </dataValidation>
  </dataValidations>
  <hyperlinks>
    <hyperlink ref="A58" r:id="rId1" xr:uid="{00000000-0004-0000-0000-000000000000}"/>
    <hyperlink ref="B1" r:id="rId2" display="Appendix to Association Manual 2.1" xr:uid="{00000000-0004-0000-0000-000001000000}"/>
    <hyperlink ref="C45" r:id="rId3" xr:uid="{00000000-0004-0000-0000-000002000000}"/>
  </hyperlinks>
  <printOptions horizontalCentered="1"/>
  <pageMargins left="0.70866141732283505" right="0.70866141732283505" top="0.35433070866141703" bottom="0.35433070866141703" header="0.31496062992126" footer="0.31496062992126"/>
  <pageSetup paperSize="9" scale="62" orientation="portrait" horizontalDpi="4294967293" verticalDpi="4294967293" r:id="rId4"/>
  <headerFooter alignWithMargins="0"/>
  <extLst>
    <ext xmlns:x14="http://schemas.microsoft.com/office/spreadsheetml/2009/9/main" uri="{CCE6A557-97BC-4b89-ADB6-D9C93CAAB3DF}">
      <x14:dataValidations xmlns:xm="http://schemas.microsoft.com/office/excel/2006/main" xWindow="282" yWindow="415" count="1">
        <x14:dataValidation type="list" allowBlank="1" showInputMessage="1" showErrorMessage="1" xr:uid="{26D949A2-B344-41FF-B8D5-12C176F94FCF}">
          <x14:formula1>
            <xm:f>Protected!$K$3:$K$4</xm:f>
          </x14:formula1>
          <xm:sqref>A52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L28"/>
  <sheetViews>
    <sheetView workbookViewId="0">
      <selection activeCell="K5" sqref="K5"/>
    </sheetView>
  </sheetViews>
  <sheetFormatPr defaultRowHeight="14.5" x14ac:dyDescent="0.35"/>
  <cols>
    <col min="1" max="1" width="44.81640625" customWidth="1"/>
    <col min="2" max="2" width="9.81640625" bestFit="1" customWidth="1"/>
    <col min="3" max="3" width="14.453125" customWidth="1"/>
    <col min="4" max="4" width="10.7265625" bestFit="1" customWidth="1"/>
    <col min="10" max="10" width="8.81640625" style="2" customWidth="1"/>
  </cols>
  <sheetData>
    <row r="1" spans="1:12" x14ac:dyDescent="0.35">
      <c r="A1" s="1" t="s">
        <v>42</v>
      </c>
      <c r="C1" s="1" t="s">
        <v>62</v>
      </c>
      <c r="D1" s="86">
        <v>43556</v>
      </c>
      <c r="H1" s="34"/>
    </row>
    <row r="2" spans="1:12" x14ac:dyDescent="0.35">
      <c r="A2" s="3" t="s">
        <v>11</v>
      </c>
      <c r="B2" s="3" t="s">
        <v>61</v>
      </c>
      <c r="C2" s="5" t="s">
        <v>55</v>
      </c>
      <c r="D2" s="5" t="s">
        <v>37</v>
      </c>
      <c r="E2" t="s">
        <v>104</v>
      </c>
      <c r="H2" s="34"/>
      <c r="I2" s="3" t="s">
        <v>26</v>
      </c>
      <c r="J2" s="76" t="s">
        <v>64</v>
      </c>
      <c r="K2" s="3" t="s">
        <v>47</v>
      </c>
      <c r="L2" s="3" t="s">
        <v>48</v>
      </c>
    </row>
    <row r="3" spans="1:12" x14ac:dyDescent="0.35">
      <c r="A3" t="s">
        <v>12</v>
      </c>
      <c r="B3" s="2">
        <v>1</v>
      </c>
      <c r="C3" s="4">
        <v>1.1499999999999999</v>
      </c>
      <c r="D3" s="4">
        <v>0.85</v>
      </c>
      <c r="H3" s="34"/>
      <c r="I3" s="6" t="s">
        <v>57</v>
      </c>
      <c r="J3" s="2">
        <v>1</v>
      </c>
      <c r="K3" t="s">
        <v>44</v>
      </c>
      <c r="L3" t="s">
        <v>46</v>
      </c>
    </row>
    <row r="4" spans="1:12" x14ac:dyDescent="0.35">
      <c r="A4" t="s">
        <v>65</v>
      </c>
      <c r="B4" s="2">
        <v>2</v>
      </c>
      <c r="C4" s="4">
        <v>4.5999999999999996</v>
      </c>
      <c r="D4" s="4">
        <v>0.85</v>
      </c>
      <c r="H4" s="34"/>
      <c r="I4" s="6" t="s">
        <v>14</v>
      </c>
      <c r="K4" t="s">
        <v>45</v>
      </c>
      <c r="L4" t="s">
        <v>45</v>
      </c>
    </row>
    <row r="5" spans="1:12" ht="33" customHeight="1" x14ac:dyDescent="0.35">
      <c r="A5" s="84" t="s">
        <v>83</v>
      </c>
      <c r="B5" s="2">
        <v>3</v>
      </c>
      <c r="C5" s="4">
        <v>6.15</v>
      </c>
      <c r="D5" s="4">
        <v>0.85</v>
      </c>
      <c r="H5" s="34"/>
      <c r="I5" s="6" t="s">
        <v>15</v>
      </c>
    </row>
    <row r="6" spans="1:12" ht="29" x14ac:dyDescent="0.35">
      <c r="A6" s="84" t="s">
        <v>70</v>
      </c>
      <c r="B6" s="2">
        <v>4</v>
      </c>
      <c r="C6" s="4">
        <v>9.15</v>
      </c>
      <c r="D6" s="4">
        <v>0.85</v>
      </c>
      <c r="H6" s="34"/>
      <c r="I6" s="6" t="s">
        <v>16</v>
      </c>
      <c r="J6" s="2">
        <v>1</v>
      </c>
    </row>
    <row r="7" spans="1:12" x14ac:dyDescent="0.35">
      <c r="A7" t="s">
        <v>27</v>
      </c>
      <c r="B7" s="2">
        <v>5</v>
      </c>
      <c r="C7" s="4">
        <v>4</v>
      </c>
      <c r="D7" s="4">
        <v>0.85</v>
      </c>
      <c r="H7" s="34"/>
      <c r="I7" s="6" t="s">
        <v>17</v>
      </c>
    </row>
    <row r="8" spans="1:12" ht="43.5" x14ac:dyDescent="0.35">
      <c r="A8" s="81" t="s">
        <v>72</v>
      </c>
      <c r="B8" s="2">
        <v>6</v>
      </c>
      <c r="C8" s="4">
        <v>9.3000000000000007</v>
      </c>
      <c r="D8" s="4">
        <v>2.7</v>
      </c>
      <c r="H8" s="34"/>
      <c r="I8" s="6" t="s">
        <v>18</v>
      </c>
      <c r="J8" s="2">
        <v>1</v>
      </c>
    </row>
    <row r="9" spans="1:12" ht="29" x14ac:dyDescent="0.35">
      <c r="A9" s="81" t="s">
        <v>71</v>
      </c>
      <c r="B9" s="2">
        <v>7</v>
      </c>
      <c r="C9" s="4">
        <v>9.5</v>
      </c>
      <c r="D9" s="4">
        <v>4</v>
      </c>
      <c r="H9" s="34"/>
      <c r="I9" s="37" t="s">
        <v>109</v>
      </c>
      <c r="J9" s="2">
        <v>1</v>
      </c>
    </row>
    <row r="10" spans="1:12" x14ac:dyDescent="0.35">
      <c r="A10" t="s">
        <v>68</v>
      </c>
      <c r="B10" s="2">
        <v>8</v>
      </c>
      <c r="C10" s="4">
        <v>5.15</v>
      </c>
      <c r="D10" s="4">
        <v>0.85</v>
      </c>
      <c r="H10" s="34"/>
      <c r="I10" s="6" t="s">
        <v>19</v>
      </c>
      <c r="J10" s="2">
        <v>1</v>
      </c>
    </row>
    <row r="11" spans="1:12" ht="29" x14ac:dyDescent="0.35">
      <c r="A11" s="81" t="s">
        <v>73</v>
      </c>
      <c r="B11" s="2">
        <v>9</v>
      </c>
      <c r="C11" s="4" t="s">
        <v>40</v>
      </c>
      <c r="D11" s="4"/>
      <c r="H11" s="34"/>
      <c r="I11" s="7" t="s">
        <v>20</v>
      </c>
      <c r="J11" s="2">
        <v>2</v>
      </c>
    </row>
    <row r="12" spans="1:12" x14ac:dyDescent="0.35">
      <c r="A12" t="s">
        <v>28</v>
      </c>
      <c r="B12" s="2">
        <v>10</v>
      </c>
      <c r="C12" s="4" t="s">
        <v>60</v>
      </c>
      <c r="H12" s="34"/>
      <c r="I12" s="7" t="s">
        <v>21</v>
      </c>
      <c r="J12" s="2">
        <v>1</v>
      </c>
    </row>
    <row r="13" spans="1:12" x14ac:dyDescent="0.35">
      <c r="H13" s="34"/>
      <c r="I13" s="7" t="s">
        <v>22</v>
      </c>
      <c r="J13" s="2">
        <v>1</v>
      </c>
    </row>
    <row r="14" spans="1:12" x14ac:dyDescent="0.35">
      <c r="A14" t="s">
        <v>13</v>
      </c>
      <c r="C14" s="4">
        <v>4</v>
      </c>
      <c r="H14" s="34"/>
      <c r="I14" s="7" t="s">
        <v>23</v>
      </c>
    </row>
    <row r="15" spans="1:12" x14ac:dyDescent="0.35">
      <c r="A15" t="s">
        <v>93</v>
      </c>
      <c r="C15" s="4">
        <v>2</v>
      </c>
      <c r="H15" s="34"/>
      <c r="I15" s="7" t="s">
        <v>24</v>
      </c>
    </row>
    <row r="16" spans="1:12" x14ac:dyDescent="0.35">
      <c r="H16" s="34"/>
      <c r="I16" s="6" t="s">
        <v>25</v>
      </c>
      <c r="J16" s="2">
        <v>1</v>
      </c>
    </row>
    <row r="17" spans="1:8" ht="29" x14ac:dyDescent="0.35">
      <c r="A17" s="81" t="s">
        <v>69</v>
      </c>
      <c r="C17" s="81" t="s">
        <v>66</v>
      </c>
      <c r="D17" s="82">
        <v>3.75</v>
      </c>
      <c r="H17" s="34"/>
    </row>
    <row r="18" spans="1:8" ht="29" x14ac:dyDescent="0.35">
      <c r="C18" s="81" t="s">
        <v>67</v>
      </c>
      <c r="D18" s="82">
        <v>3.75</v>
      </c>
    </row>
    <row r="19" spans="1:8" x14ac:dyDescent="0.35">
      <c r="D19" s="18"/>
    </row>
    <row r="20" spans="1:8" x14ac:dyDescent="0.35">
      <c r="C20" s="38" t="s">
        <v>55</v>
      </c>
      <c r="D20" s="16">
        <f>VLOOKUP(Form!B11,Protected!$A$3:$C$12,3,FALSE)</f>
        <v>6.15</v>
      </c>
    </row>
    <row r="21" spans="1:8" x14ac:dyDescent="0.35">
      <c r="C21" s="38" t="s">
        <v>41</v>
      </c>
      <c r="D21" s="16">
        <f>Protected!$C$5</f>
        <v>6.15</v>
      </c>
    </row>
    <row r="22" spans="1:8" x14ac:dyDescent="0.35">
      <c r="C22" s="95" t="s">
        <v>93</v>
      </c>
      <c r="D22" s="16">
        <f>C15</f>
        <v>2</v>
      </c>
    </row>
    <row r="23" spans="1:8" x14ac:dyDescent="0.35">
      <c r="C23" s="38" t="s">
        <v>8</v>
      </c>
      <c r="D23" s="16">
        <f>Protected!$C$14</f>
        <v>4</v>
      </c>
    </row>
    <row r="24" spans="1:8" x14ac:dyDescent="0.35">
      <c r="C24" s="39" t="s">
        <v>0</v>
      </c>
      <c r="D24" s="16">
        <f>-VLOOKUP(Form!B11,Protected!$A$3:$C$12,3,FALSE)</f>
        <v>-6.15</v>
      </c>
    </row>
    <row r="25" spans="1:8" x14ac:dyDescent="0.35">
      <c r="C25" s="38"/>
    </row>
    <row r="26" spans="1:8" x14ac:dyDescent="0.35">
      <c r="C26" s="39" t="s">
        <v>38</v>
      </c>
      <c r="D26" s="16">
        <f>VLOOKUP(Form!B11,Protected!$A$3:$D$12,4,FALSE)</f>
        <v>0.85</v>
      </c>
    </row>
    <row r="27" spans="1:8" x14ac:dyDescent="0.35">
      <c r="C27" s="39"/>
      <c r="D27" s="18"/>
    </row>
    <row r="28" spans="1:8" x14ac:dyDescent="0.35">
      <c r="C28" s="39" t="s">
        <v>75</v>
      </c>
      <c r="D28" s="16">
        <v>-6.666666666666667</v>
      </c>
    </row>
  </sheetData>
  <sheetProtection algorithmName="SHA-512" hashValue="j3IH4Sks+iC4m7Puj5OvQwsPgc6Mh5x6ot+w38/OzuhmK4+4wBLu6sWC6EyWCVy+SvmKDh+oEtn4xxuX9L5XjQ==" saltValue="ulMepaIoQtIPsg/Lkvz7wg==" spinCount="100000" sheet="1"/>
  <pageMargins left="0.70866141732283472" right="0.70866141732283472" top="0.74803149606299213" bottom="0.74803149606299213" header="0.31496062992125984" footer="0.31496062992125984"/>
  <pageSetup paperSize="9" scale="75" orientation="portrait" horizontalDpi="4294967293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2A78BEF6E0C84F8965AD96D820EC7A" ma:contentTypeVersion="11" ma:contentTypeDescription="Create a new document." ma:contentTypeScope="" ma:versionID="cd7193ed0ac32f934132d08454c7604b">
  <xsd:schema xmlns:xsd="http://www.w3.org/2001/XMLSchema" xmlns:xs="http://www.w3.org/2001/XMLSchema" xmlns:p="http://schemas.microsoft.com/office/2006/metadata/properties" xmlns:ns2="906023fe-3095-42bb-a938-3dd81b380f3b" xmlns:ns3="e0e96046-2042-400f-971c-7e91b2f75d00" targetNamespace="http://schemas.microsoft.com/office/2006/metadata/properties" ma:root="true" ma:fieldsID="a4f9b5873a5f58f3ad7ec9021fd7215a" ns2:_="" ns3:_="">
    <xsd:import namespace="906023fe-3095-42bb-a938-3dd81b380f3b"/>
    <xsd:import namespace="e0e96046-2042-400f-971c-7e91b2f75d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6023fe-3095-42bb-a938-3dd81b380f3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e96046-2042-400f-971c-7e91b2f75d00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3D7512D-9B90-4BDC-A6DA-C47FA5B6844C}">
  <ds:schemaRefs>
    <ds:schemaRef ds:uri="e0e96046-2042-400f-971c-7e91b2f75d00"/>
    <ds:schemaRef ds:uri="http://schemas.microsoft.com/office/2006/documentManagement/types"/>
    <ds:schemaRef ds:uri="906023fe-3095-42bb-a938-3dd81b380f3b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0C34C0C-6767-4647-82E9-268C30A64D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06023fe-3095-42bb-a938-3dd81b380f3b"/>
    <ds:schemaRef ds:uri="e0e96046-2042-400f-971c-7e91b2f75d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3F3D12B-E3A8-4EF0-8747-611998B26F2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5</vt:i4>
      </vt:variant>
    </vt:vector>
  </HeadingPairs>
  <TitlesOfParts>
    <vt:vector size="7" baseType="lpstr">
      <vt:lpstr>Form</vt:lpstr>
      <vt:lpstr>Protected</vt:lpstr>
      <vt:lpstr>ClubList</vt:lpstr>
      <vt:lpstr>Eventtype</vt:lpstr>
      <vt:lpstr>OtherQ1</vt:lpstr>
      <vt:lpstr>OtherQ2</vt:lpstr>
      <vt:lpstr>Form!Print_Area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Spry</dc:creator>
  <cp:lastModifiedBy>MRC</cp:lastModifiedBy>
  <cp:lastPrinted>2018-10-13T08:47:02Z</cp:lastPrinted>
  <dcterms:created xsi:type="dcterms:W3CDTF">2011-10-27T05:40:15Z</dcterms:created>
  <dcterms:modified xsi:type="dcterms:W3CDTF">2021-11-13T06:34:35Z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0x01010037B55AB51D68BC4487BC0F3862CF9B78</vt:lpwstr>
  </property>
</Properties>
</file>